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4168250\Documents\DMU\PRISME_2025_PROCEDURE_RenouvellementAutomatesNUT_RDB\"/>
    </mc:Choice>
  </mc:AlternateContent>
  <xr:revisionPtr revIDLastSave="0" documentId="13_ncr:1_{AA20B77B-D557-4B17-B98D-8182EC7EDBB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OCHE_TYPE" sheetId="1" r:id="rId1"/>
    <sheet name="TEMPS_REMPLISSAG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" i="2" l="1"/>
  <c r="F2" i="2"/>
  <c r="I2" i="2"/>
  <c r="L2" i="2"/>
  <c r="M2" i="2" s="1"/>
  <c r="C3" i="2"/>
  <c r="L3" i="2" s="1"/>
  <c r="M3" i="2" s="1"/>
  <c r="F3" i="2"/>
  <c r="I3" i="2"/>
  <c r="C4" i="2"/>
  <c r="L4" i="2" s="1"/>
  <c r="M4" i="2" s="1"/>
  <c r="F4" i="2"/>
  <c r="I4" i="2"/>
  <c r="C5" i="2"/>
  <c r="L5" i="2" s="1"/>
  <c r="M5" i="2" s="1"/>
  <c r="F5" i="2"/>
  <c r="I5" i="2"/>
  <c r="C6" i="2"/>
  <c r="F6" i="2"/>
  <c r="I6" i="2"/>
  <c r="L6" i="2"/>
  <c r="M6" i="2" s="1"/>
</calcChain>
</file>

<file path=xl/sharedStrings.xml><?xml version="1.0" encoding="utf-8"?>
<sst xmlns="http://schemas.openxmlformats.org/spreadsheetml/2006/main" count="125" uniqueCount="86">
  <si>
    <t>Formule ternaire patient à domicile</t>
  </si>
  <si>
    <t>Ingrédients</t>
  </si>
  <si>
    <t>Qté</t>
  </si>
  <si>
    <t>Volumes</t>
  </si>
  <si>
    <t>261g</t>
  </si>
  <si>
    <t>Volumes (ml)</t>
  </si>
  <si>
    <t>34g</t>
  </si>
  <si>
    <t>170 ml</t>
  </si>
  <si>
    <t>Acides aminés (vaminolact)</t>
  </si>
  <si>
    <t>Lipides 20% (clinoleic ou smof)</t>
  </si>
  <si>
    <t>36g</t>
  </si>
  <si>
    <t>551,3 ml</t>
  </si>
  <si>
    <t xml:space="preserve">522ml </t>
  </si>
  <si>
    <t>Sodium</t>
  </si>
  <si>
    <t>108 mmol</t>
  </si>
  <si>
    <t>Potassium</t>
  </si>
  <si>
    <t>61 mmol</t>
  </si>
  <si>
    <t>Phosphore</t>
  </si>
  <si>
    <t>648mg</t>
  </si>
  <si>
    <t>Calcium</t>
  </si>
  <si>
    <t>56,63mg</t>
  </si>
  <si>
    <t>Oligo élements</t>
  </si>
  <si>
    <t>Magnesium</t>
  </si>
  <si>
    <t>234mg</t>
  </si>
  <si>
    <t>25ml</t>
  </si>
  <si>
    <t>Cernevit</t>
  </si>
  <si>
    <t>7,5 ml</t>
  </si>
  <si>
    <t>Zinc gluconate</t>
  </si>
  <si>
    <t>2 mg</t>
  </si>
  <si>
    <t xml:space="preserve">Glucose </t>
  </si>
  <si>
    <t>NACL 20%</t>
  </si>
  <si>
    <t>25,9 ml</t>
  </si>
  <si>
    <t>KCl 7,46%</t>
  </si>
  <si>
    <t>39,39 ml</t>
  </si>
  <si>
    <t>Phosphate mono di potassique</t>
  </si>
  <si>
    <t>10,8 ml</t>
  </si>
  <si>
    <t>Calcium gluconate</t>
  </si>
  <si>
    <t>MgSO4</t>
  </si>
  <si>
    <t>56,63 ml</t>
  </si>
  <si>
    <t>23,4 ml</t>
  </si>
  <si>
    <t>25 ml</t>
  </si>
  <si>
    <t>2 ml</t>
  </si>
  <si>
    <t>QSP EPPI</t>
  </si>
  <si>
    <t>Volume prescrit</t>
  </si>
  <si>
    <t>1800 ml</t>
  </si>
  <si>
    <t xml:space="preserve">Vol total </t>
  </si>
  <si>
    <t>Formule binaire NNAT</t>
  </si>
  <si>
    <t>Soluvit</t>
  </si>
  <si>
    <t>Carnitine</t>
  </si>
  <si>
    <t>53g</t>
  </si>
  <si>
    <t>7,4g</t>
  </si>
  <si>
    <t>6,1 mmol</t>
  </si>
  <si>
    <t>5,9 mmol</t>
  </si>
  <si>
    <t>111 mg</t>
  </si>
  <si>
    <t>120 mg</t>
  </si>
  <si>
    <t>7,4 mg</t>
  </si>
  <si>
    <t>7,9 ml</t>
  </si>
  <si>
    <t>5,9 ml</t>
  </si>
  <si>
    <t>1,18mg</t>
  </si>
  <si>
    <t>39mg</t>
  </si>
  <si>
    <t>335 ml</t>
  </si>
  <si>
    <t>71,07 ml</t>
  </si>
  <si>
    <t>1,18ml</t>
  </si>
  <si>
    <t>7,9ml</t>
  </si>
  <si>
    <t>0,74 ml</t>
  </si>
  <si>
    <t>13,48 ml</t>
  </si>
  <si>
    <t>2,11 ml</t>
  </si>
  <si>
    <t>1,67 ml</t>
  </si>
  <si>
    <t>1,68ml</t>
  </si>
  <si>
    <t>113,32ml</t>
  </si>
  <si>
    <t>106ml</t>
  </si>
  <si>
    <t>levocarnil (1g/5ml)</t>
  </si>
  <si>
    <t>0,195 ml</t>
  </si>
  <si>
    <t>Jour 5</t>
  </si>
  <si>
    <t>Jour 4</t>
  </si>
  <si>
    <t>Jour 3</t>
  </si>
  <si>
    <t>Jour 2</t>
  </si>
  <si>
    <t>Jour 1</t>
  </si>
  <si>
    <t>Heures</t>
  </si>
  <si>
    <t>Total minutes</t>
  </si>
  <si>
    <t>Temps minutes</t>
  </si>
  <si>
    <t>3000 ml</t>
  </si>
  <si>
    <t>2000 ml</t>
  </si>
  <si>
    <t>1000 ml</t>
  </si>
  <si>
    <t>500 ml</t>
  </si>
  <si>
    <t xml:space="preserve">250 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</si>
</sst>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4" xfId="0" applyNumberFormat="1" applyBorder="1"/>
    <xf numFmtId="0" fontId="0" fillId="2" borderId="4" xfId="0" applyFill="1" applyBorder="1"/>
    <xf numFmtId="0" fontId="1" fillId="0" borderId="4" xfId="0" applyFont="1" applyBorder="1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1" fillId="2" borderId="4" xfId="0" applyFont="1" applyFill="1" applyBorder="1" applyAlignment="1">
      <alignment vertical="center"/>
    </xf>
    <xf numFmtId="0" fontId="0" fillId="0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6:I40"/>
  <sheetViews>
    <sheetView showGridLines="0" tabSelected="1" workbookViewId="0">
      <selection activeCell="F6" sqref="F6"/>
    </sheetView>
  </sheetViews>
  <sheetFormatPr baseColWidth="10" defaultRowHeight="14.5" x14ac:dyDescent="0.35"/>
  <cols>
    <col min="4" max="4" width="29.7265625" customWidth="1"/>
    <col min="8" max="8" width="38.7265625" customWidth="1"/>
    <col min="9" max="9" width="13" customWidth="1"/>
  </cols>
  <sheetData>
    <row r="6" spans="4:9" ht="15" thickBot="1" x14ac:dyDescent="0.4"/>
    <row r="7" spans="4:9" ht="15" thickBot="1" x14ac:dyDescent="0.4">
      <c r="D7" s="2" t="s">
        <v>0</v>
      </c>
      <c r="E7" s="3"/>
      <c r="H7" s="2" t="s">
        <v>0</v>
      </c>
      <c r="I7" s="3"/>
    </row>
    <row r="8" spans="4:9" x14ac:dyDescent="0.35">
      <c r="D8" s="1" t="s">
        <v>1</v>
      </c>
      <c r="E8" s="1" t="s">
        <v>2</v>
      </c>
      <c r="H8" s="1" t="s">
        <v>1</v>
      </c>
      <c r="I8" s="1" t="s">
        <v>5</v>
      </c>
    </row>
    <row r="9" spans="4:9" x14ac:dyDescent="0.35">
      <c r="D9" s="9" t="s">
        <v>29</v>
      </c>
      <c r="E9" s="9" t="s">
        <v>4</v>
      </c>
      <c r="H9" s="11" t="s">
        <v>29</v>
      </c>
      <c r="I9" s="9" t="s">
        <v>12</v>
      </c>
    </row>
    <row r="10" spans="4:9" x14ac:dyDescent="0.35">
      <c r="D10" s="9" t="s">
        <v>9</v>
      </c>
      <c r="E10" s="9" t="s">
        <v>6</v>
      </c>
      <c r="H10" s="11" t="s">
        <v>9</v>
      </c>
      <c r="I10" s="9" t="s">
        <v>7</v>
      </c>
    </row>
    <row r="11" spans="4:9" x14ac:dyDescent="0.35">
      <c r="D11" s="9" t="s">
        <v>8</v>
      </c>
      <c r="E11" s="9" t="s">
        <v>10</v>
      </c>
      <c r="H11" s="11" t="s">
        <v>8</v>
      </c>
      <c r="I11" s="9" t="s">
        <v>11</v>
      </c>
    </row>
    <row r="12" spans="4:9" x14ac:dyDescent="0.35">
      <c r="D12" s="9" t="s">
        <v>13</v>
      </c>
      <c r="E12" s="9" t="s">
        <v>14</v>
      </c>
      <c r="H12" s="11" t="s">
        <v>30</v>
      </c>
      <c r="I12" s="9" t="s">
        <v>31</v>
      </c>
    </row>
    <row r="13" spans="4:9" x14ac:dyDescent="0.35">
      <c r="D13" s="9" t="s">
        <v>15</v>
      </c>
      <c r="E13" s="9" t="s">
        <v>16</v>
      </c>
      <c r="H13" s="11" t="s">
        <v>32</v>
      </c>
      <c r="I13" s="9" t="s">
        <v>33</v>
      </c>
    </row>
    <row r="14" spans="4:9" x14ac:dyDescent="0.35">
      <c r="D14" s="9" t="s">
        <v>17</v>
      </c>
      <c r="E14" s="9" t="s">
        <v>18</v>
      </c>
      <c r="H14" s="11" t="s">
        <v>34</v>
      </c>
      <c r="I14" s="9" t="s">
        <v>35</v>
      </c>
    </row>
    <row r="15" spans="4:9" x14ac:dyDescent="0.35">
      <c r="D15" s="9" t="s">
        <v>19</v>
      </c>
      <c r="E15" s="9" t="s">
        <v>20</v>
      </c>
      <c r="H15" s="11" t="s">
        <v>36</v>
      </c>
      <c r="I15" s="9" t="s">
        <v>38</v>
      </c>
    </row>
    <row r="16" spans="4:9" x14ac:dyDescent="0.35">
      <c r="D16" s="9" t="s">
        <v>22</v>
      </c>
      <c r="E16" s="9" t="s">
        <v>23</v>
      </c>
      <c r="H16" s="11" t="s">
        <v>37</v>
      </c>
      <c r="I16" s="9" t="s">
        <v>39</v>
      </c>
    </row>
    <row r="17" spans="4:9" x14ac:dyDescent="0.35">
      <c r="D17" s="9" t="s">
        <v>21</v>
      </c>
      <c r="E17" s="9" t="s">
        <v>24</v>
      </c>
      <c r="H17" s="11" t="s">
        <v>21</v>
      </c>
      <c r="I17" s="9" t="s">
        <v>40</v>
      </c>
    </row>
    <row r="18" spans="4:9" x14ac:dyDescent="0.35">
      <c r="D18" s="9" t="s">
        <v>25</v>
      </c>
      <c r="E18" s="9" t="s">
        <v>26</v>
      </c>
      <c r="H18" s="11" t="s">
        <v>25</v>
      </c>
      <c r="I18" s="9" t="s">
        <v>26</v>
      </c>
    </row>
    <row r="19" spans="4:9" x14ac:dyDescent="0.35">
      <c r="D19" s="9" t="s">
        <v>27</v>
      </c>
      <c r="E19" s="9" t="s">
        <v>28</v>
      </c>
      <c r="H19" s="11" t="s">
        <v>27</v>
      </c>
      <c r="I19" s="9" t="s">
        <v>41</v>
      </c>
    </row>
    <row r="20" spans="4:9" x14ac:dyDescent="0.35">
      <c r="D20" s="9"/>
      <c r="E20" s="9"/>
      <c r="H20" s="11" t="s">
        <v>42</v>
      </c>
      <c r="I20" s="9">
        <v>348.07</v>
      </c>
    </row>
    <row r="21" spans="4:9" x14ac:dyDescent="0.35">
      <c r="D21" s="9" t="s">
        <v>43</v>
      </c>
      <c r="E21" s="9" t="s">
        <v>44</v>
      </c>
      <c r="H21" s="9" t="s">
        <v>45</v>
      </c>
      <c r="I21" s="9">
        <v>1800</v>
      </c>
    </row>
    <row r="25" spans="4:9" ht="15" thickBot="1" x14ac:dyDescent="0.4"/>
    <row r="26" spans="4:9" ht="15" thickBot="1" x14ac:dyDescent="0.4">
      <c r="D26" s="2" t="s">
        <v>46</v>
      </c>
      <c r="E26" s="3"/>
      <c r="H26" s="2" t="s">
        <v>46</v>
      </c>
      <c r="I26" s="3"/>
    </row>
    <row r="27" spans="4:9" x14ac:dyDescent="0.35">
      <c r="D27" s="1" t="s">
        <v>1</v>
      </c>
      <c r="E27" s="1" t="s">
        <v>2</v>
      </c>
      <c r="H27" s="1" t="s">
        <v>1</v>
      </c>
      <c r="I27" s="1" t="s">
        <v>3</v>
      </c>
    </row>
    <row r="28" spans="4:9" x14ac:dyDescent="0.35">
      <c r="D28" s="9" t="s">
        <v>29</v>
      </c>
      <c r="E28" s="9" t="s">
        <v>49</v>
      </c>
      <c r="H28" s="9" t="s">
        <v>29</v>
      </c>
      <c r="I28" s="9" t="s">
        <v>70</v>
      </c>
    </row>
    <row r="29" spans="4:9" x14ac:dyDescent="0.35">
      <c r="D29" s="9" t="s">
        <v>8</v>
      </c>
      <c r="E29" s="9" t="s">
        <v>50</v>
      </c>
      <c r="H29" s="9" t="s">
        <v>8</v>
      </c>
      <c r="I29" s="9" t="s">
        <v>69</v>
      </c>
    </row>
    <row r="30" spans="4:9" x14ac:dyDescent="0.35">
      <c r="D30" s="9" t="s">
        <v>13</v>
      </c>
      <c r="E30" s="9" t="s">
        <v>51</v>
      </c>
      <c r="H30" s="9" t="s">
        <v>30</v>
      </c>
      <c r="I30" s="9" t="s">
        <v>67</v>
      </c>
    </row>
    <row r="31" spans="4:9" x14ac:dyDescent="0.35">
      <c r="D31" s="9" t="s">
        <v>15</v>
      </c>
      <c r="E31" s="9" t="s">
        <v>52</v>
      </c>
      <c r="H31" s="9" t="s">
        <v>32</v>
      </c>
      <c r="I31" s="9" t="s">
        <v>68</v>
      </c>
    </row>
    <row r="32" spans="4:9" x14ac:dyDescent="0.35">
      <c r="D32" s="9" t="s">
        <v>17</v>
      </c>
      <c r="E32" s="9" t="s">
        <v>53</v>
      </c>
      <c r="H32" s="9" t="s">
        <v>34</v>
      </c>
      <c r="I32" s="9" t="s">
        <v>66</v>
      </c>
    </row>
    <row r="33" spans="4:9" x14ac:dyDescent="0.35">
      <c r="D33" s="9" t="s">
        <v>19</v>
      </c>
      <c r="E33" s="9" t="s">
        <v>54</v>
      </c>
      <c r="H33" s="9" t="s">
        <v>36</v>
      </c>
      <c r="I33" s="9" t="s">
        <v>65</v>
      </c>
    </row>
    <row r="34" spans="4:9" x14ac:dyDescent="0.35">
      <c r="D34" s="9" t="s">
        <v>22</v>
      </c>
      <c r="E34" s="9" t="s">
        <v>55</v>
      </c>
      <c r="H34" s="9" t="s">
        <v>37</v>
      </c>
      <c r="I34" s="9" t="s">
        <v>64</v>
      </c>
    </row>
    <row r="35" spans="4:9" x14ac:dyDescent="0.35">
      <c r="D35" s="9" t="s">
        <v>21</v>
      </c>
      <c r="E35" s="9" t="s">
        <v>56</v>
      </c>
      <c r="H35" s="9" t="s">
        <v>21</v>
      </c>
      <c r="I35" s="9" t="s">
        <v>63</v>
      </c>
    </row>
    <row r="36" spans="4:9" x14ac:dyDescent="0.35">
      <c r="D36" s="9" t="s">
        <v>47</v>
      </c>
      <c r="E36" s="9" t="s">
        <v>57</v>
      </c>
      <c r="H36" s="9" t="s">
        <v>47</v>
      </c>
      <c r="I36" s="9" t="s">
        <v>57</v>
      </c>
    </row>
    <row r="37" spans="4:9" x14ac:dyDescent="0.35">
      <c r="D37" s="9" t="s">
        <v>27</v>
      </c>
      <c r="E37" s="9" t="s">
        <v>58</v>
      </c>
      <c r="H37" s="9" t="s">
        <v>27</v>
      </c>
      <c r="I37" s="9" t="s">
        <v>62</v>
      </c>
    </row>
    <row r="38" spans="4:9" x14ac:dyDescent="0.35">
      <c r="D38" s="9" t="s">
        <v>48</v>
      </c>
      <c r="E38" s="9" t="s">
        <v>59</v>
      </c>
      <c r="H38" s="9" t="s">
        <v>71</v>
      </c>
      <c r="I38" s="9" t="s">
        <v>72</v>
      </c>
    </row>
    <row r="39" spans="4:9" x14ac:dyDescent="0.35">
      <c r="D39" s="9"/>
      <c r="E39" s="9"/>
      <c r="H39" s="9" t="s">
        <v>42</v>
      </c>
      <c r="I39" s="9" t="s">
        <v>61</v>
      </c>
    </row>
    <row r="40" spans="4:9" x14ac:dyDescent="0.35">
      <c r="D40" s="9" t="s">
        <v>43</v>
      </c>
      <c r="E40" s="9" t="s">
        <v>60</v>
      </c>
      <c r="H40" s="9" t="s">
        <v>45</v>
      </c>
      <c r="I40" s="9" t="s">
        <v>60</v>
      </c>
    </row>
  </sheetData>
  <sheetProtection sheet="1" objects="1" scenarios="1"/>
  <mergeCells count="4">
    <mergeCell ref="D7:E7"/>
    <mergeCell ref="H7:I7"/>
    <mergeCell ref="D26:E26"/>
    <mergeCell ref="H26:I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33BC2-AAC0-47CB-B54F-9E245B7D0811}">
  <dimension ref="A1:M6"/>
  <sheetViews>
    <sheetView showGridLines="0" workbookViewId="0">
      <selection activeCell="F10" sqref="F10"/>
    </sheetView>
  </sheetViews>
  <sheetFormatPr baseColWidth="10" defaultRowHeight="14.5" x14ac:dyDescent="0.35"/>
  <cols>
    <col min="3" max="3" width="16.7265625" customWidth="1"/>
    <col min="4" max="4" width="8.81640625" customWidth="1"/>
    <col min="5" max="5" width="9.81640625" customWidth="1"/>
    <col min="6" max="6" width="15.26953125" customWidth="1"/>
    <col min="7" max="7" width="9.81640625" customWidth="1"/>
    <col min="8" max="8" width="10.81640625" customWidth="1"/>
    <col min="9" max="9" width="15.7265625" customWidth="1"/>
    <col min="12" max="12" width="13.453125" customWidth="1"/>
    <col min="13" max="13" width="8.81640625" customWidth="1"/>
  </cols>
  <sheetData>
    <row r="1" spans="1:13" x14ac:dyDescent="0.35">
      <c r="A1" s="6"/>
      <c r="B1" s="6" t="s">
        <v>85</v>
      </c>
      <c r="C1" s="10" t="s">
        <v>80</v>
      </c>
      <c r="D1" s="6" t="s">
        <v>84</v>
      </c>
      <c r="E1" s="8" t="s">
        <v>83</v>
      </c>
      <c r="F1" s="10" t="s">
        <v>80</v>
      </c>
      <c r="G1" s="8" t="s">
        <v>82</v>
      </c>
      <c r="H1" s="8" t="s">
        <v>81</v>
      </c>
      <c r="I1" s="10" t="s">
        <v>80</v>
      </c>
      <c r="J1" s="8">
        <v>4000</v>
      </c>
      <c r="K1" s="8">
        <v>5000</v>
      </c>
      <c r="L1" s="5" t="s">
        <v>79</v>
      </c>
      <c r="M1" s="9" t="s">
        <v>78</v>
      </c>
    </row>
    <row r="2" spans="1:13" x14ac:dyDescent="0.35">
      <c r="A2" s="6" t="s">
        <v>77</v>
      </c>
      <c r="B2" s="8">
        <v>21</v>
      </c>
      <c r="C2" s="7">
        <f>B2*1</f>
        <v>21</v>
      </c>
      <c r="D2" s="8">
        <v>13</v>
      </c>
      <c r="E2" s="8">
        <v>83</v>
      </c>
      <c r="F2" s="7">
        <f>(D2+E2)*2</f>
        <v>192</v>
      </c>
      <c r="G2" s="8">
        <v>20</v>
      </c>
      <c r="H2" s="8">
        <v>18</v>
      </c>
      <c r="I2" s="7">
        <f>(G2+H2)*4</f>
        <v>152</v>
      </c>
      <c r="J2" s="6"/>
      <c r="K2" s="6"/>
      <c r="L2" s="5">
        <f>C2+F2+I2</f>
        <v>365</v>
      </c>
      <c r="M2" s="4">
        <f>L2/60</f>
        <v>6.083333333333333</v>
      </c>
    </row>
    <row r="3" spans="1:13" x14ac:dyDescent="0.35">
      <c r="A3" s="6" t="s">
        <v>76</v>
      </c>
      <c r="B3" s="8">
        <v>25</v>
      </c>
      <c r="C3" s="7">
        <f>B3*1</f>
        <v>25</v>
      </c>
      <c r="D3" s="8">
        <v>15</v>
      </c>
      <c r="E3" s="8">
        <v>23</v>
      </c>
      <c r="F3" s="7">
        <f>(D3+E3)*2</f>
        <v>76</v>
      </c>
      <c r="G3" s="8">
        <v>26</v>
      </c>
      <c r="H3" s="8">
        <v>15</v>
      </c>
      <c r="I3" s="7">
        <f>(G3+H3)*4</f>
        <v>164</v>
      </c>
      <c r="J3" s="6"/>
      <c r="K3" s="6"/>
      <c r="L3" s="5">
        <f>C3+F3+I3</f>
        <v>265</v>
      </c>
      <c r="M3" s="4">
        <f>L3/60</f>
        <v>4.416666666666667</v>
      </c>
    </row>
    <row r="4" spans="1:13" x14ac:dyDescent="0.35">
      <c r="A4" s="6" t="s">
        <v>75</v>
      </c>
      <c r="B4" s="8">
        <v>52</v>
      </c>
      <c r="C4" s="7">
        <f>B4*1</f>
        <v>52</v>
      </c>
      <c r="D4" s="8">
        <v>20</v>
      </c>
      <c r="E4" s="8">
        <v>28</v>
      </c>
      <c r="F4" s="7">
        <f>(D4+E4)*2</f>
        <v>96</v>
      </c>
      <c r="G4" s="8">
        <v>26</v>
      </c>
      <c r="H4" s="8">
        <v>15</v>
      </c>
      <c r="I4" s="7">
        <f>(G4+H4)*4</f>
        <v>164</v>
      </c>
      <c r="J4" s="6"/>
      <c r="K4" s="6"/>
      <c r="L4" s="5">
        <f>C4+F4+I4</f>
        <v>312</v>
      </c>
      <c r="M4" s="4">
        <f>L4/60</f>
        <v>5.2</v>
      </c>
    </row>
    <row r="5" spans="1:13" x14ac:dyDescent="0.35">
      <c r="A5" s="6" t="s">
        <v>74</v>
      </c>
      <c r="B5" s="8">
        <v>123</v>
      </c>
      <c r="C5" s="7">
        <f>B5*1</f>
        <v>123</v>
      </c>
      <c r="D5" s="8">
        <v>31</v>
      </c>
      <c r="E5" s="8">
        <v>19</v>
      </c>
      <c r="F5" s="7">
        <f>(D5+E5)*2</f>
        <v>100</v>
      </c>
      <c r="G5" s="8">
        <v>38</v>
      </c>
      <c r="H5" s="8">
        <v>10</v>
      </c>
      <c r="I5" s="7">
        <f>(G5+H5)*4</f>
        <v>192</v>
      </c>
      <c r="J5" s="6"/>
      <c r="K5" s="6"/>
      <c r="L5" s="5">
        <f>C5+F5+I5</f>
        <v>415</v>
      </c>
      <c r="M5" s="4">
        <f>L5/60</f>
        <v>6.916666666666667</v>
      </c>
    </row>
    <row r="6" spans="1:13" x14ac:dyDescent="0.35">
      <c r="A6" s="6" t="s">
        <v>73</v>
      </c>
      <c r="B6" s="8">
        <v>66</v>
      </c>
      <c r="C6" s="7">
        <f>B6*1</f>
        <v>66</v>
      </c>
      <c r="D6" s="8">
        <v>27</v>
      </c>
      <c r="E6" s="8">
        <v>24</v>
      </c>
      <c r="F6" s="7">
        <f>(D6+E6)*2</f>
        <v>102</v>
      </c>
      <c r="G6" s="8">
        <v>19</v>
      </c>
      <c r="H6" s="8">
        <v>14</v>
      </c>
      <c r="I6" s="7">
        <f>(G6+H6)*4</f>
        <v>132</v>
      </c>
      <c r="J6" s="6"/>
      <c r="K6" s="6"/>
      <c r="L6" s="5">
        <f>C6+F6+I6</f>
        <v>300</v>
      </c>
      <c r="M6" s="4">
        <f>L6/60</f>
        <v>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POCHE_TYPE</vt:lpstr>
      <vt:lpstr>TEMPS_REMPLISSAGE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GUERRIERO Émilie</dc:creator>
  <cp:lastModifiedBy>PARDIEU Mathilde</cp:lastModifiedBy>
  <dcterms:created xsi:type="dcterms:W3CDTF">2021-09-15T11:17:59Z</dcterms:created>
  <dcterms:modified xsi:type="dcterms:W3CDTF">2025-12-11T21:29:49Z</dcterms:modified>
</cp:coreProperties>
</file>